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yscouts.sharepoint.com/sites/107grandtetoncouncil/funddev/Shared Documents/Popcorn/"/>
    </mc:Choice>
  </mc:AlternateContent>
  <bookViews>
    <workbookView xWindow="480" yWindow="135" windowWidth="18195" windowHeight="11760"/>
  </bookViews>
  <sheets>
    <sheet name="Popcorn Family Check Out Form" sheetId="1" r:id="rId1"/>
  </sheets>
  <calcPr calcId="152511"/>
</workbook>
</file>

<file path=xl/calcChain.xml><?xml version="1.0" encoding="utf-8"?>
<calcChain xmlns="http://schemas.openxmlformats.org/spreadsheetml/2006/main">
  <c r="E20" i="1" l="1"/>
  <c r="F20" i="1" s="1"/>
  <c r="E23" i="1"/>
  <c r="F23" i="1" s="1"/>
  <c r="E22" i="1"/>
  <c r="F22" i="1" s="1"/>
  <c r="E21" i="1"/>
  <c r="E16" i="1"/>
  <c r="B6" i="1"/>
  <c r="E26" i="1" l="1"/>
  <c r="F26" i="1" s="1"/>
  <c r="E25" i="1"/>
  <c r="F25" i="1" s="1"/>
  <c r="E24" i="1"/>
  <c r="F24" i="1" s="1"/>
  <c r="F21" i="1"/>
  <c r="E19" i="1"/>
  <c r="F19" i="1" s="1"/>
  <c r="E18" i="1"/>
  <c r="F18" i="1" s="1"/>
  <c r="E17" i="1"/>
  <c r="F17" i="1" s="1"/>
  <c r="F16" i="1"/>
  <c r="E15" i="1"/>
  <c r="F15" i="1" s="1"/>
  <c r="E14" i="1"/>
  <c r="F14" i="1" s="1"/>
  <c r="B29" i="1" l="1"/>
  <c r="B30" i="1" s="1"/>
  <c r="B28" i="1"/>
</calcChain>
</file>

<file path=xl/sharedStrings.xml><?xml version="1.0" encoding="utf-8"?>
<sst xmlns="http://schemas.openxmlformats.org/spreadsheetml/2006/main" count="30" uniqueCount="30">
  <si>
    <t>$50 Military Donation (Ribbons)</t>
  </si>
  <si>
    <t>$30 Military Donation (Ribbons)</t>
  </si>
  <si>
    <t>Sweet &amp; Savory Collection Box</t>
  </si>
  <si>
    <t>Cheese Lovers Collection Box</t>
  </si>
  <si>
    <t>Caramel Corn with Nuts Bag</t>
  </si>
  <si>
    <t>Unbelievable Butter Microwave Box</t>
  </si>
  <si>
    <t>Butter Light Microwave Box</t>
  </si>
  <si>
    <t>Caramel Corn Bag</t>
  </si>
  <si>
    <t>Popping Corn Bag</t>
  </si>
  <si>
    <t>Containers Per Case</t>
  </si>
  <si>
    <t>Container Cost</t>
  </si>
  <si>
    <t>Total
Cases:</t>
  </si>
  <si>
    <t>How Much Popcorn Should I Order?</t>
  </si>
  <si>
    <t>What is Your Unit's 2015 Sales Goal?</t>
  </si>
  <si>
    <t>Suggested Order:</t>
  </si>
  <si>
    <t>Retail Cost:</t>
  </si>
  <si>
    <t>Enter your unit's 2015 total sales goal in the space above.</t>
  </si>
  <si>
    <t>Based on Your Unit's Sales Goal - you can expect a Unit Commission of:</t>
  </si>
  <si>
    <t>Enter the % of your total goal that you'd like to order in product.                                                                 The recommended Initial order is 85%.</t>
  </si>
  <si>
    <t>ORDER CALCULATOR</t>
  </si>
  <si>
    <t>Actual Percentage of Goal               (In Product)                                    Rounded to Nearest Case:</t>
  </si>
  <si>
    <t>Total of Number of                         Cases to Order:</t>
  </si>
  <si>
    <t>Retail Value of Order:</t>
  </si>
  <si>
    <t>% of Popcorn Goal to Order (In Product) on this Order:</t>
  </si>
  <si>
    <t>2015 Grand Teton Council Popcorn Sale</t>
  </si>
  <si>
    <t>Expected commission is based of the Unit Average of 34%.</t>
  </si>
  <si>
    <t>Chocolate Lover’s Collection Box</t>
  </si>
  <si>
    <t>Chocolate Caramel Crunch Bag</t>
  </si>
  <si>
    <t>Kettle Corn Microwave Box</t>
  </si>
  <si>
    <t>White Cheddar Cheese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</si>
</sst>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28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rgb="FFED7D3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0" xfId="0" applyNumberFormat="1" applyFont="1" applyAlignment="1" applyProtection="1">
      <alignment horizontal="right" vertical="center" wrapText="1"/>
    </xf>
    <xf numFmtId="0" fontId="11" fillId="0" borderId="0" xfId="0" applyNumberFormat="1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Fill="1" applyProtection="1"/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1" fontId="4" fillId="0" borderId="1" xfId="0" applyNumberFormat="1" applyFont="1" applyBorder="1" applyAlignment="1" applyProtection="1">
      <alignment horizontal="center"/>
    </xf>
    <xf numFmtId="44" fontId="0" fillId="0" borderId="1" xfId="0" applyNumberFormat="1" applyBorder="1" applyProtection="1"/>
    <xf numFmtId="0" fontId="4" fillId="0" borderId="1" xfId="0" applyFont="1" applyFill="1" applyBorder="1" applyAlignment="1" applyProtection="1">
      <alignment horizontal="center" vertical="center"/>
    </xf>
    <xf numFmtId="44" fontId="3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" vertical="center"/>
    </xf>
    <xf numFmtId="44" fontId="0" fillId="0" borderId="3" xfId="0" applyNumberFormat="1" applyFill="1" applyBorder="1" applyProtection="1"/>
    <xf numFmtId="0" fontId="10" fillId="0" borderId="5" xfId="0" applyNumberFormat="1" applyFont="1" applyBorder="1" applyAlignment="1" applyProtection="1">
      <alignment horizontal="center" vertical="center" wrapText="1"/>
    </xf>
    <xf numFmtId="0" fontId="10" fillId="0" borderId="4" xfId="0" applyNumberFormat="1" applyFont="1" applyBorder="1" applyAlignment="1" applyProtection="1">
      <alignment horizontal="center" vertical="center" wrapText="1"/>
    </xf>
    <xf numFmtId="0" fontId="0" fillId="0" borderId="6" xfId="0" applyNumberFormat="1" applyBorder="1" applyAlignment="1" applyProtection="1">
      <alignment horizontal="center" vertical="center" wrapText="1"/>
    </xf>
    <xf numFmtId="164" fontId="10" fillId="0" borderId="5" xfId="0" applyNumberFormat="1" applyFont="1" applyBorder="1" applyAlignment="1" applyProtection="1">
      <alignment horizontal="center" vertical="center" wrapText="1"/>
    </xf>
    <xf numFmtId="164" fontId="10" fillId="0" borderId="4" xfId="0" applyNumberFormat="1" applyFont="1" applyBorder="1" applyAlignment="1" applyProtection="1">
      <alignment horizontal="center" vertical="center" wrapText="1"/>
    </xf>
    <xf numFmtId="164" fontId="0" fillId="0" borderId="6" xfId="0" applyNumberFormat="1" applyBorder="1" applyAlignment="1" applyProtection="1">
      <alignment horizontal="center" vertical="center" wrapText="1"/>
    </xf>
    <xf numFmtId="10" fontId="10" fillId="0" borderId="5" xfId="0" applyNumberFormat="1" applyFont="1" applyBorder="1" applyAlignment="1" applyProtection="1">
      <alignment horizontal="center" vertical="center" wrapText="1"/>
    </xf>
    <xf numFmtId="10" fontId="10" fillId="0" borderId="4" xfId="0" applyNumberFormat="1" applyFont="1" applyBorder="1" applyAlignment="1" applyProtection="1">
      <alignment horizontal="center" vertical="center" wrapText="1"/>
    </xf>
    <xf numFmtId="10" fontId="0" fillId="0" borderId="6" xfId="0" applyNumberForma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9" fontId="7" fillId="2" borderId="5" xfId="0" applyNumberFormat="1" applyFont="1" applyFill="1" applyBorder="1" applyAlignment="1" applyProtection="1">
      <alignment horizontal="center" vertical="center"/>
      <protection locked="0"/>
    </xf>
    <xf numFmtId="9" fontId="10" fillId="2" borderId="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Fill="1" applyBorder="1" applyAlignment="1" applyProtection="1">
      <alignment horizontal="center" wrapText="1"/>
    </xf>
    <xf numFmtId="2" fontId="14" fillId="0" borderId="0" xfId="0" applyNumberFormat="1" applyFont="1" applyAlignment="1" applyProtection="1">
      <alignment horizontal="center" vertical="center"/>
    </xf>
    <xf numFmtId="2" fontId="8" fillId="0" borderId="0" xfId="0" applyNumberFormat="1" applyFont="1" applyAlignment="1" applyProtection="1">
      <alignment horizontal="center"/>
    </xf>
    <xf numFmtId="0" fontId="1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</xdr:row>
      <xdr:rowOff>47625</xdr:rowOff>
    </xdr:from>
    <xdr:to>
      <xdr:col>1</xdr:col>
      <xdr:colOff>285750</xdr:colOff>
      <xdr:row>13</xdr:row>
      <xdr:rowOff>257175</xdr:rowOff>
    </xdr:to>
    <xdr:pic>
      <xdr:nvPicPr>
        <xdr:cNvPr id="4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22574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</xdr:row>
      <xdr:rowOff>47625</xdr:rowOff>
    </xdr:from>
    <xdr:to>
      <xdr:col>1</xdr:col>
      <xdr:colOff>285750</xdr:colOff>
      <xdr:row>14</xdr:row>
      <xdr:rowOff>247650</xdr:rowOff>
    </xdr:to>
    <xdr:pic>
      <xdr:nvPicPr>
        <xdr:cNvPr id="5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552700"/>
          <a:ext cx="2286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15</xdr:row>
      <xdr:rowOff>47625</xdr:rowOff>
    </xdr:from>
    <xdr:to>
      <xdr:col>1</xdr:col>
      <xdr:colOff>276225</xdr:colOff>
      <xdr:row>15</xdr:row>
      <xdr:rowOff>257175</xdr:rowOff>
    </xdr:to>
    <xdr:pic>
      <xdr:nvPicPr>
        <xdr:cNvPr id="6" name="Picture 17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284797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16</xdr:row>
      <xdr:rowOff>47625</xdr:rowOff>
    </xdr:from>
    <xdr:to>
      <xdr:col>1</xdr:col>
      <xdr:colOff>276225</xdr:colOff>
      <xdr:row>16</xdr:row>
      <xdr:rowOff>247650</xdr:rowOff>
    </xdr:to>
    <xdr:pic>
      <xdr:nvPicPr>
        <xdr:cNvPr id="8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3143250"/>
          <a:ext cx="2286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17</xdr:row>
      <xdr:rowOff>38100</xdr:rowOff>
    </xdr:from>
    <xdr:to>
      <xdr:col>1</xdr:col>
      <xdr:colOff>285750</xdr:colOff>
      <xdr:row>17</xdr:row>
      <xdr:rowOff>247650</xdr:rowOff>
    </xdr:to>
    <xdr:pic>
      <xdr:nvPicPr>
        <xdr:cNvPr id="9" name="Picture 4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342900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20</xdr:row>
      <xdr:rowOff>38100</xdr:rowOff>
    </xdr:from>
    <xdr:to>
      <xdr:col>1</xdr:col>
      <xdr:colOff>285750</xdr:colOff>
      <xdr:row>20</xdr:row>
      <xdr:rowOff>247650</xdr:rowOff>
    </xdr:to>
    <xdr:pic>
      <xdr:nvPicPr>
        <xdr:cNvPr id="11" name="Picture 10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401955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21</xdr:row>
      <xdr:rowOff>38100</xdr:rowOff>
    </xdr:from>
    <xdr:to>
      <xdr:col>1</xdr:col>
      <xdr:colOff>295275</xdr:colOff>
      <xdr:row>21</xdr:row>
      <xdr:rowOff>247650</xdr:rowOff>
    </xdr:to>
    <xdr:pic>
      <xdr:nvPicPr>
        <xdr:cNvPr id="12" name="Picture 7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431482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22</xdr:row>
      <xdr:rowOff>47625</xdr:rowOff>
    </xdr:from>
    <xdr:to>
      <xdr:col>1</xdr:col>
      <xdr:colOff>285750</xdr:colOff>
      <xdr:row>22</xdr:row>
      <xdr:rowOff>257175</xdr:rowOff>
    </xdr:to>
    <xdr:pic>
      <xdr:nvPicPr>
        <xdr:cNvPr id="13" name="Picture 8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461962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24</xdr:row>
      <xdr:rowOff>47625</xdr:rowOff>
    </xdr:from>
    <xdr:to>
      <xdr:col>1</xdr:col>
      <xdr:colOff>285750</xdr:colOff>
      <xdr:row>24</xdr:row>
      <xdr:rowOff>257175</xdr:rowOff>
    </xdr:to>
    <xdr:pic>
      <xdr:nvPicPr>
        <xdr:cNvPr id="16" name="Picture 11"/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550545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25</xdr:row>
      <xdr:rowOff>38100</xdr:rowOff>
    </xdr:from>
    <xdr:to>
      <xdr:col>1</xdr:col>
      <xdr:colOff>295275</xdr:colOff>
      <xdr:row>25</xdr:row>
      <xdr:rowOff>247650</xdr:rowOff>
    </xdr:to>
    <xdr:pic>
      <xdr:nvPicPr>
        <xdr:cNvPr id="1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579120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28576</xdr:colOff>
      <xdr:row>18</xdr:row>
      <xdr:rowOff>19050</xdr:rowOff>
    </xdr:from>
    <xdr:to>
      <xdr:col>1</xdr:col>
      <xdr:colOff>285750</xdr:colOff>
      <xdr:row>18</xdr:row>
      <xdr:rowOff>288093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6" y="5619750"/>
          <a:ext cx="257174" cy="26904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23</xdr:row>
      <xdr:rowOff>19051</xdr:rowOff>
    </xdr:from>
    <xdr:to>
      <xdr:col>1</xdr:col>
      <xdr:colOff>234840</xdr:colOff>
      <xdr:row>23</xdr:row>
      <xdr:rowOff>247651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7096126"/>
          <a:ext cx="168165" cy="228600"/>
        </a:xfrm>
        <a:prstGeom prst="rect">
          <a:avLst/>
        </a:prstGeom>
      </xdr:spPr>
    </xdr:pic>
    <xdr:clientData/>
  </xdr:twoCellAnchor>
  <xdr:oneCellAnchor>
    <xdr:from>
      <xdr:col>1</xdr:col>
      <xdr:colOff>28576</xdr:colOff>
      <xdr:row>19</xdr:row>
      <xdr:rowOff>38101</xdr:rowOff>
    </xdr:from>
    <xdr:ext cx="260684" cy="228600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6" y="7115176"/>
          <a:ext cx="260684" cy="228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B4" sqref="B4:F4"/>
    </sheetView>
  </sheetViews>
  <sheetFormatPr defaultRowHeight="15" x14ac:dyDescent="0.25"/>
  <cols>
    <col min="1" max="1" width="29.7109375" customWidth="1"/>
    <col min="2" max="2" width="4.85546875" customWidth="1"/>
    <col min="3" max="3" width="10.5703125" customWidth="1"/>
    <col min="4" max="4" width="9.42578125" customWidth="1"/>
    <col min="5" max="5" width="12.85546875" customWidth="1"/>
    <col min="6" max="6" width="14.140625" customWidth="1"/>
  </cols>
  <sheetData>
    <row r="1" spans="1:6" ht="31.5" customHeight="1" x14ac:dyDescent="0.25">
      <c r="A1" s="34" t="s">
        <v>12</v>
      </c>
      <c r="B1" s="34"/>
      <c r="C1" s="35"/>
      <c r="D1" s="35"/>
      <c r="E1" s="35"/>
      <c r="F1" s="35"/>
    </row>
    <row r="2" spans="1:6" ht="38.25" customHeight="1" x14ac:dyDescent="0.25">
      <c r="A2" s="40" t="s">
        <v>19</v>
      </c>
      <c r="B2" s="41"/>
      <c r="C2" s="41"/>
      <c r="D2" s="41"/>
      <c r="E2" s="41"/>
      <c r="F2" s="41"/>
    </row>
    <row r="3" spans="1:6" ht="29.25" customHeight="1" thickBot="1" x14ac:dyDescent="0.45">
      <c r="A3" s="38" t="s">
        <v>24</v>
      </c>
      <c r="B3" s="38"/>
      <c r="C3" s="39"/>
      <c r="D3" s="39"/>
      <c r="E3" s="39"/>
      <c r="F3" s="39"/>
    </row>
    <row r="4" spans="1:6" ht="45" customHeight="1" thickBot="1" x14ac:dyDescent="0.3">
      <c r="A4" s="1" t="s">
        <v>13</v>
      </c>
      <c r="B4" s="25"/>
      <c r="C4" s="26"/>
      <c r="D4" s="26"/>
      <c r="E4" s="26"/>
      <c r="F4" s="27"/>
    </row>
    <row r="5" spans="1:6" ht="12" customHeight="1" thickBot="1" x14ac:dyDescent="0.3">
      <c r="A5" s="2"/>
      <c r="B5" s="28" t="s">
        <v>16</v>
      </c>
      <c r="C5" s="29"/>
      <c r="D5" s="29"/>
      <c r="E5" s="29"/>
      <c r="F5" s="30"/>
    </row>
    <row r="6" spans="1:6" ht="49.5" customHeight="1" thickBot="1" x14ac:dyDescent="0.3">
      <c r="A6" s="1" t="s">
        <v>17</v>
      </c>
      <c r="B6" s="18">
        <f>B4*0.34</f>
        <v>0</v>
      </c>
      <c r="C6" s="19"/>
      <c r="D6" s="19"/>
      <c r="E6" s="19"/>
      <c r="F6" s="20"/>
    </row>
    <row r="7" spans="1:6" ht="15" customHeight="1" thickBot="1" x14ac:dyDescent="0.3">
      <c r="A7" s="1"/>
      <c r="B7" s="28" t="s">
        <v>25</v>
      </c>
      <c r="C7" s="29"/>
      <c r="D7" s="29"/>
      <c r="E7" s="29"/>
      <c r="F7" s="30"/>
    </row>
    <row r="8" spans="1:6" ht="30" customHeight="1" thickBot="1" x14ac:dyDescent="0.6">
      <c r="A8" s="3" t="s">
        <v>23</v>
      </c>
      <c r="B8" s="31">
        <v>0.85</v>
      </c>
      <c r="C8" s="32"/>
      <c r="D8" s="32"/>
      <c r="E8" s="32"/>
      <c r="F8" s="33"/>
    </row>
    <row r="9" spans="1:6" ht="18.75" customHeight="1" x14ac:dyDescent="0.25">
      <c r="A9" s="4"/>
      <c r="B9" s="28" t="s">
        <v>18</v>
      </c>
      <c r="C9" s="29"/>
      <c r="D9" s="29"/>
      <c r="E9" s="29"/>
      <c r="F9" s="30"/>
    </row>
    <row r="10" spans="1:6" ht="9.75" customHeight="1" x14ac:dyDescent="0.25">
      <c r="A10" s="4"/>
      <c r="B10" s="4"/>
      <c r="C10" s="5"/>
      <c r="D10" s="5"/>
      <c r="E10" s="5"/>
      <c r="F10" s="5"/>
    </row>
    <row r="11" spans="1:6" ht="15.75" x14ac:dyDescent="0.25">
      <c r="A11" s="5"/>
      <c r="B11" s="5"/>
      <c r="C11" s="6"/>
      <c r="D11" s="6"/>
      <c r="E11" s="24" t="s">
        <v>14</v>
      </c>
      <c r="F11" s="24"/>
    </row>
    <row r="12" spans="1:6" ht="15" customHeight="1" x14ac:dyDescent="0.25">
      <c r="A12" s="5"/>
      <c r="B12" s="5"/>
      <c r="C12" s="36" t="s">
        <v>9</v>
      </c>
      <c r="D12" s="36" t="s">
        <v>10</v>
      </c>
      <c r="E12" s="36" t="s">
        <v>11</v>
      </c>
      <c r="F12" s="36" t="s">
        <v>15</v>
      </c>
    </row>
    <row r="13" spans="1:6" x14ac:dyDescent="0.25">
      <c r="A13" s="5"/>
      <c r="B13" s="5"/>
      <c r="C13" s="37"/>
      <c r="D13" s="36"/>
      <c r="E13" s="36"/>
      <c r="F13" s="36"/>
    </row>
    <row r="14" spans="1:6" ht="23.25" customHeight="1" x14ac:dyDescent="0.35">
      <c r="A14" s="7" t="s">
        <v>0</v>
      </c>
      <c r="B14" s="8"/>
      <c r="C14" s="9">
        <v>1</v>
      </c>
      <c r="D14" s="10">
        <v>50</v>
      </c>
      <c r="E14" s="11">
        <f>ROUND(((B4*B8)*0.02)/50,0)</f>
        <v>0</v>
      </c>
      <c r="F14" s="12">
        <f>C14*D14*E14</f>
        <v>0</v>
      </c>
    </row>
    <row r="15" spans="1:6" ht="23.25" customHeight="1" x14ac:dyDescent="0.35">
      <c r="A15" s="7" t="s">
        <v>1</v>
      </c>
      <c r="B15" s="7"/>
      <c r="C15" s="9">
        <v>1</v>
      </c>
      <c r="D15" s="10">
        <v>30</v>
      </c>
      <c r="E15" s="11">
        <f>ROUND(((B4*B8)*0.03)/30,0)</f>
        <v>0</v>
      </c>
      <c r="F15" s="12">
        <f t="shared" ref="F15:F26" si="0">C15*D15*E15</f>
        <v>0</v>
      </c>
    </row>
    <row r="16" spans="1:6" ht="23.25" customHeight="1" x14ac:dyDescent="0.35">
      <c r="A16" s="7" t="s">
        <v>26</v>
      </c>
      <c r="B16" s="7"/>
      <c r="C16" s="9">
        <v>1</v>
      </c>
      <c r="D16" s="10">
        <v>50</v>
      </c>
      <c r="E16" s="11">
        <f>ROUND(((B4*B8)*0.03)/50,0)</f>
        <v>0</v>
      </c>
      <c r="F16" s="12">
        <f t="shared" si="0"/>
        <v>0</v>
      </c>
    </row>
    <row r="17" spans="1:6" ht="23.25" customHeight="1" x14ac:dyDescent="0.35">
      <c r="A17" s="7" t="s">
        <v>2</v>
      </c>
      <c r="B17" s="7"/>
      <c r="C17" s="9">
        <v>1</v>
      </c>
      <c r="D17" s="10">
        <v>40</v>
      </c>
      <c r="E17" s="11">
        <f>ROUND(((B4*B8)*0.04)/40,0)</f>
        <v>0</v>
      </c>
      <c r="F17" s="12">
        <f t="shared" si="0"/>
        <v>0</v>
      </c>
    </row>
    <row r="18" spans="1:6" ht="23.25" customHeight="1" x14ac:dyDescent="0.35">
      <c r="A18" s="7" t="s">
        <v>3</v>
      </c>
      <c r="B18" s="7"/>
      <c r="C18" s="9">
        <v>1</v>
      </c>
      <c r="D18" s="10">
        <v>30</v>
      </c>
      <c r="E18" s="11">
        <f>ROUND(((B4*B8)*0.05)/30,0)</f>
        <v>0</v>
      </c>
      <c r="F18" s="12">
        <f t="shared" si="0"/>
        <v>0</v>
      </c>
    </row>
    <row r="19" spans="1:6" ht="23.25" customHeight="1" x14ac:dyDescent="0.35">
      <c r="A19" s="7" t="s">
        <v>27</v>
      </c>
      <c r="B19" s="7"/>
      <c r="C19" s="9">
        <v>12</v>
      </c>
      <c r="D19" s="10">
        <v>25</v>
      </c>
      <c r="E19" s="13">
        <f>ROUND((((B4*B8)*0.06)/25)/C19,0)</f>
        <v>0</v>
      </c>
      <c r="F19" s="12">
        <f t="shared" si="0"/>
        <v>0</v>
      </c>
    </row>
    <row r="20" spans="1:6" ht="23.25" customHeight="1" x14ac:dyDescent="0.35">
      <c r="A20" s="7" t="s">
        <v>28</v>
      </c>
      <c r="B20" s="7"/>
      <c r="C20" s="9">
        <v>6</v>
      </c>
      <c r="D20" s="10">
        <v>25</v>
      </c>
      <c r="E20" s="11">
        <f>ROUND((((B4*B8)*0.08)/25)/C20,0)</f>
        <v>0</v>
      </c>
      <c r="F20" s="12">
        <f t="shared" ref="F20" si="1">C20*D20*E20</f>
        <v>0</v>
      </c>
    </row>
    <row r="21" spans="1:6" ht="23.25" customHeight="1" x14ac:dyDescent="0.35">
      <c r="A21" s="7" t="s">
        <v>4</v>
      </c>
      <c r="B21" s="7"/>
      <c r="C21" s="9">
        <v>12</v>
      </c>
      <c r="D21" s="14">
        <v>20</v>
      </c>
      <c r="E21" s="11">
        <f>ROUND((((B4*B8)*0.135)/20)/C21,0)</f>
        <v>0</v>
      </c>
      <c r="F21" s="12">
        <f t="shared" si="0"/>
        <v>0</v>
      </c>
    </row>
    <row r="22" spans="1:6" ht="23.25" customHeight="1" x14ac:dyDescent="0.35">
      <c r="A22" s="7" t="s">
        <v>5</v>
      </c>
      <c r="B22" s="8"/>
      <c r="C22" s="9">
        <v>6</v>
      </c>
      <c r="D22" s="10">
        <v>20</v>
      </c>
      <c r="E22" s="13">
        <f>ROUND((((B4*B8)*0.165)/20)/C22,0)</f>
        <v>0</v>
      </c>
      <c r="F22" s="12">
        <f t="shared" si="0"/>
        <v>0</v>
      </c>
    </row>
    <row r="23" spans="1:6" ht="23.25" customHeight="1" x14ac:dyDescent="0.35">
      <c r="A23" s="7" t="s">
        <v>6</v>
      </c>
      <c r="B23" s="8"/>
      <c r="C23" s="9">
        <v>6</v>
      </c>
      <c r="D23" s="10">
        <v>20</v>
      </c>
      <c r="E23" s="11">
        <f>ROUND((((B4*B8)*0.09)/20)/C23,0)</f>
        <v>0</v>
      </c>
      <c r="F23" s="12">
        <f t="shared" si="0"/>
        <v>0</v>
      </c>
    </row>
    <row r="24" spans="1:6" ht="23.25" customHeight="1" x14ac:dyDescent="0.35">
      <c r="A24" s="7" t="s">
        <v>29</v>
      </c>
      <c r="B24" s="7"/>
      <c r="C24" s="9">
        <v>12</v>
      </c>
      <c r="D24" s="10">
        <v>15</v>
      </c>
      <c r="E24" s="13">
        <f>ROUND((((B4*B8)*0.06)/15)/C24,0)</f>
        <v>0</v>
      </c>
      <c r="F24" s="12">
        <f t="shared" si="0"/>
        <v>0</v>
      </c>
    </row>
    <row r="25" spans="1:6" ht="23.25" customHeight="1" x14ac:dyDescent="0.35">
      <c r="A25" s="7" t="s">
        <v>7</v>
      </c>
      <c r="B25" s="7"/>
      <c r="C25" s="9">
        <v>12</v>
      </c>
      <c r="D25" s="10">
        <v>10</v>
      </c>
      <c r="E25" s="11">
        <f>ROUND((((B4*B8)*0.17)/10)/C25,0)</f>
        <v>0</v>
      </c>
      <c r="F25" s="12">
        <f t="shared" si="0"/>
        <v>0</v>
      </c>
    </row>
    <row r="26" spans="1:6" ht="23.25" customHeight="1" x14ac:dyDescent="0.35">
      <c r="A26" s="7" t="s">
        <v>8</v>
      </c>
      <c r="B26" s="7"/>
      <c r="C26" s="9">
        <v>12</v>
      </c>
      <c r="D26" s="10">
        <v>10</v>
      </c>
      <c r="E26" s="11">
        <f>ROUND((((B4*B8)*0.07)/10)/C26,0)</f>
        <v>0</v>
      </c>
      <c r="F26" s="12">
        <f t="shared" si="0"/>
        <v>0</v>
      </c>
    </row>
    <row r="27" spans="1:6" ht="15.75" thickBot="1" x14ac:dyDescent="0.3">
      <c r="A27" s="5"/>
      <c r="B27" s="5"/>
      <c r="C27" s="5"/>
      <c r="D27" s="5"/>
      <c r="E27" s="5"/>
      <c r="F27" s="5"/>
    </row>
    <row r="28" spans="1:6" ht="36.75" thickBot="1" x14ac:dyDescent="0.3">
      <c r="A28" s="1" t="s">
        <v>21</v>
      </c>
      <c r="B28" s="15">
        <f>SUM(E14:E26)</f>
        <v>0</v>
      </c>
      <c r="C28" s="16"/>
      <c r="D28" s="16"/>
      <c r="E28" s="16"/>
      <c r="F28" s="17"/>
    </row>
    <row r="29" spans="1:6" ht="36.75" thickBot="1" x14ac:dyDescent="0.3">
      <c r="A29" s="1" t="s">
        <v>22</v>
      </c>
      <c r="B29" s="18">
        <f>SUM(F14:F26)</f>
        <v>0</v>
      </c>
      <c r="C29" s="19"/>
      <c r="D29" s="19"/>
      <c r="E29" s="19"/>
      <c r="F29" s="20"/>
    </row>
    <row r="30" spans="1:6" ht="48" thickBot="1" x14ac:dyDescent="0.3">
      <c r="A30" s="1" t="s">
        <v>20</v>
      </c>
      <c r="B30" s="21" t="e">
        <f>B29/B4</f>
        <v>#DIV/0!</v>
      </c>
      <c r="C30" s="22"/>
      <c r="D30" s="22"/>
      <c r="E30" s="22"/>
      <c r="F30" s="23"/>
    </row>
  </sheetData>
  <sheetProtection selectLockedCells="1"/>
  <mergeCells count="17">
    <mergeCell ref="A1:F1"/>
    <mergeCell ref="F12:F13"/>
    <mergeCell ref="C12:C13"/>
    <mergeCell ref="D12:D13"/>
    <mergeCell ref="E12:E13"/>
    <mergeCell ref="A3:F3"/>
    <mergeCell ref="B9:F9"/>
    <mergeCell ref="A2:F2"/>
    <mergeCell ref="B28:F28"/>
    <mergeCell ref="B29:F29"/>
    <mergeCell ref="B30:F30"/>
    <mergeCell ref="E11:F11"/>
    <mergeCell ref="B4:F4"/>
    <mergeCell ref="B5:F5"/>
    <mergeCell ref="B6:F6"/>
    <mergeCell ref="B7:F7"/>
    <mergeCell ref="B8:F8"/>
  </mergeCells>
  <pageMargins left="0.7" right="0.7" top="0.75" bottom="0.75" header="0.3" footer="0.3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F0797B7DE82F49829E33D8231BBA35" ma:contentTypeVersion="3" ma:contentTypeDescription="Create a new document." ma:contentTypeScope="" ma:versionID="a493eb590e5ab760548ee108e1352b38">
  <xsd:schema xmlns:xsd="http://www.w3.org/2001/XMLSchema" xmlns:xs="http://www.w3.org/2001/XMLSchema" xmlns:p="http://schemas.microsoft.com/office/2006/metadata/properties" xmlns:ns2="5c9f87f6-ec1c-4eb7-b0c1-961bbcfe6a46" targetNamespace="http://schemas.microsoft.com/office/2006/metadata/properties" ma:root="true" ma:fieldsID="fa2cf15649573cfff9dc54a202e7b997" ns2:_="">
    <xsd:import namespace="5c9f87f6-ec1c-4eb7-b0c1-961bbcfe6a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f87f6-ec1c-4eb7-b0c1-961bbcfe6a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A4341A-F4BD-4FAB-A89E-D23C239588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9f87f6-ec1c-4eb7-b0c1-961bbcfe6a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B047C3-6263-48FF-AC6C-FBD7EFA942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c9f87f6-ec1c-4eb7-b0c1-961bbcfe6a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81AB9A-41AA-4942-8487-E5505D6F1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Popcorn Family Check Out Form</vt:lpstr>
    </vt:vector>
  </TitlesOfParts>
  <Company>Crossroads of America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Lemieux</dc:creator>
  <cp:lastModifiedBy>Peter Brown</cp:lastModifiedBy>
  <cp:lastPrinted>2015-06-02T23:45:32Z</cp:lastPrinted>
  <dcterms:created xsi:type="dcterms:W3CDTF">2012-09-14T19:25:02Z</dcterms:created>
  <dcterms:modified xsi:type="dcterms:W3CDTF">2015-07-28T18:40:05Z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0x01010032F0797B7DE82F49829E33D8231BBA35</vt:lpwstr>
  </property>
</Properties>
</file>